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seminolecountyfl-my.sharepoint.com/personal/krupert_seminolecountyfl_gov/Documents/Desktop/"/>
    </mc:Choice>
  </mc:AlternateContent>
  <xr:revisionPtr revIDLastSave="0" documentId="8_{736500CA-3E5B-40DB-B6AB-9861A207E6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H26" i="1" l="1"/>
  <c r="F23" i="1"/>
  <c r="D23" i="1"/>
  <c r="F22" i="1"/>
  <c r="D22" i="1"/>
  <c r="F21" i="1"/>
  <c r="D21" i="1"/>
  <c r="I26" i="1" l="1"/>
  <c r="F20" i="1"/>
  <c r="F19" i="1"/>
  <c r="D20" i="1"/>
  <c r="D19" i="1"/>
  <c r="F17" i="1" l="1"/>
  <c r="D17" i="1"/>
  <c r="F18" i="1" l="1"/>
  <c r="F16" i="1"/>
  <c r="D18" i="1"/>
  <c r="D16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F43" i="1"/>
  <c r="F42" i="1"/>
  <c r="F41" i="1"/>
  <c r="F40" i="1"/>
  <c r="F39" i="1"/>
  <c r="F38" i="1"/>
  <c r="F37" i="1"/>
  <c r="F36" i="1"/>
  <c r="F35" i="1"/>
  <c r="D43" i="1"/>
  <c r="D42" i="1"/>
  <c r="D41" i="1"/>
  <c r="D40" i="1"/>
  <c r="D39" i="1"/>
  <c r="D38" i="1"/>
  <c r="D37" i="1"/>
  <c r="D36" i="1"/>
  <c r="D35" i="1"/>
  <c r="D34" i="1"/>
  <c r="F34" i="1"/>
  <c r="I6" i="1"/>
  <c r="H6" i="1"/>
  <c r="F6" i="1"/>
  <c r="D6" i="1"/>
  <c r="D26" i="1" l="1"/>
  <c r="F26" i="1"/>
</calcChain>
</file>

<file path=xl/sharedStrings.xml><?xml version="1.0" encoding="utf-8"?>
<sst xmlns="http://schemas.openxmlformats.org/spreadsheetml/2006/main" count="26" uniqueCount="19">
  <si>
    <t>RESIDENTIAL</t>
  </si>
  <si>
    <t># LOTS</t>
  </si>
  <si>
    <t>WATER CAPACITY $</t>
  </si>
  <si>
    <t>SEWER CPACITY $</t>
  </si>
  <si>
    <t>GPD WATER</t>
  </si>
  <si>
    <t>GPD SEWER</t>
  </si>
  <si>
    <t>MULTI FAMILY</t>
  </si>
  <si>
    <t># UNITS</t>
  </si>
  <si>
    <t>Sq Ft Per unit</t>
  </si>
  <si>
    <t>Total Units</t>
  </si>
  <si>
    <t>COMMERCIAL</t>
  </si>
  <si>
    <t>Meter Size</t>
  </si>
  <si>
    <t>ERC Value</t>
  </si>
  <si>
    <t>Total Water $</t>
  </si>
  <si>
    <t>Total Sewer $</t>
  </si>
  <si>
    <t>SEWER CAPACITY $</t>
  </si>
  <si>
    <t>CURRENT GPD</t>
  </si>
  <si>
    <t>WATER</t>
  </si>
  <si>
    <t>WATSTEWATER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</si>
</sst>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0" fontId="2" fillId="0" borderId="0" xfId="0" applyFo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workbookViewId="0">
      <selection activeCell="L18" sqref="L18"/>
    </sheetView>
  </sheetViews>
  <sheetFormatPr defaultRowHeight="15" x14ac:dyDescent="0.25"/>
  <cols>
    <col min="1" max="1" width="18.140625" customWidth="1"/>
    <col min="2" max="2" width="5.5703125" customWidth="1"/>
    <col min="3" max="3" width="13" customWidth="1"/>
    <col min="4" max="4" width="19.140625" style="2" customWidth="1"/>
    <col min="5" max="5" width="3.28515625" customWidth="1"/>
    <col min="6" max="6" width="18.28515625" customWidth="1"/>
    <col min="7" max="7" width="3.85546875" customWidth="1"/>
    <col min="8" max="8" width="11.85546875" customWidth="1"/>
    <col min="9" max="9" width="11.140625" customWidth="1"/>
    <col min="15" max="17" width="10.140625" bestFit="1" customWidth="1"/>
  </cols>
  <sheetData>
    <row r="1" spans="1:9" x14ac:dyDescent="0.25">
      <c r="A1" s="16" t="s">
        <v>16</v>
      </c>
      <c r="B1" s="16"/>
      <c r="C1" s="16">
        <v>250</v>
      </c>
      <c r="D1" s="17" t="s">
        <v>17</v>
      </c>
      <c r="E1" s="16"/>
      <c r="F1" s="16">
        <v>215</v>
      </c>
      <c r="G1" s="16" t="s">
        <v>18</v>
      </c>
      <c r="H1" s="16"/>
    </row>
    <row r="2" spans="1:9" x14ac:dyDescent="0.25">
      <c r="A2" s="16"/>
      <c r="B2" s="16"/>
      <c r="C2" s="16"/>
      <c r="D2" s="17"/>
      <c r="E2" s="16"/>
      <c r="F2" s="16"/>
      <c r="G2" s="16"/>
      <c r="H2" s="16"/>
    </row>
    <row r="3" spans="1:9" ht="19.5" thickBot="1" x14ac:dyDescent="0.35">
      <c r="A3" s="4" t="s">
        <v>0</v>
      </c>
    </row>
    <row r="5" spans="1:9" ht="15.75" thickBot="1" x14ac:dyDescent="0.3">
      <c r="A5" s="7" t="s">
        <v>1</v>
      </c>
      <c r="B5" s="1"/>
      <c r="D5" s="7" t="s">
        <v>2</v>
      </c>
      <c r="F5" s="7" t="s">
        <v>3</v>
      </c>
      <c r="H5" s="6" t="s">
        <v>4</v>
      </c>
      <c r="I5" s="8" t="s">
        <v>5</v>
      </c>
    </row>
    <row r="6" spans="1:9" ht="15.75" thickTop="1" x14ac:dyDescent="0.25">
      <c r="A6" s="36">
        <v>23</v>
      </c>
      <c r="D6" s="12">
        <f>+A6*2574</f>
        <v>59202</v>
      </c>
      <c r="E6" s="13"/>
      <c r="F6" s="12">
        <f>+A6*3175</f>
        <v>73025</v>
      </c>
      <c r="G6" s="13"/>
      <c r="H6" s="14">
        <f>+A6*250</f>
        <v>5750</v>
      </c>
      <c r="I6" s="14">
        <f>+A6*215</f>
        <v>4945</v>
      </c>
    </row>
    <row r="7" spans="1:9" x14ac:dyDescent="0.25">
      <c r="D7" s="3"/>
      <c r="F7" s="3"/>
    </row>
    <row r="8" spans="1:9" x14ac:dyDescent="0.25">
      <c r="D8" s="3"/>
      <c r="F8" s="3"/>
    </row>
    <row r="9" spans="1:9" x14ac:dyDescent="0.25">
      <c r="D9" s="3"/>
      <c r="F9" s="3"/>
    </row>
    <row r="10" spans="1:9" x14ac:dyDescent="0.25">
      <c r="D10" s="3"/>
      <c r="F10" s="3"/>
    </row>
    <row r="11" spans="1:9" x14ac:dyDescent="0.25">
      <c r="D11" s="3"/>
      <c r="F11" s="3"/>
    </row>
    <row r="12" spans="1:9" x14ac:dyDescent="0.25">
      <c r="D12" s="3"/>
      <c r="F12" s="3"/>
    </row>
    <row r="13" spans="1:9" ht="19.5" thickBot="1" x14ac:dyDescent="0.35">
      <c r="A13" s="5" t="s">
        <v>6</v>
      </c>
      <c r="D13" s="3"/>
      <c r="F13" s="3"/>
    </row>
    <row r="14" spans="1:9" x14ac:dyDescent="0.25">
      <c r="D14" s="3"/>
      <c r="F14" s="3"/>
    </row>
    <row r="15" spans="1:9" ht="15.75" thickBot="1" x14ac:dyDescent="0.3">
      <c r="A15" s="7" t="s">
        <v>7</v>
      </c>
      <c r="B15" s="9"/>
      <c r="C15" s="7" t="s">
        <v>8</v>
      </c>
      <c r="D15" s="7" t="s">
        <v>2</v>
      </c>
      <c r="F15" s="7" t="s">
        <v>3</v>
      </c>
    </row>
    <row r="16" spans="1:9" ht="15.75" thickTop="1" x14ac:dyDescent="0.25">
      <c r="A16" s="36">
        <v>16</v>
      </c>
      <c r="C16" s="36">
        <v>651</v>
      </c>
      <c r="D16" s="10">
        <f>IF((($C$16*1.22)&lt;1802),($A$16*1802),(IF((($C$16*1.22)&gt;2574),($A$16*2574),($A$16*$C$16*1.22))))</f>
        <v>28832</v>
      </c>
      <c r="E16" s="11"/>
      <c r="F16" s="10">
        <f>IF((($C$16*1.5)&lt;2223),($A$16*2223),(IF((($C$16*1.5)&gt;3175),($A$16*3175),($A$16*$C$16*1.5))))</f>
        <v>35568</v>
      </c>
      <c r="G16" s="11"/>
      <c r="H16" s="11"/>
      <c r="I16" s="11"/>
    </row>
    <row r="17" spans="1:16" x14ac:dyDescent="0.25">
      <c r="A17" s="36">
        <v>15</v>
      </c>
      <c r="C17" s="36">
        <v>718</v>
      </c>
      <c r="D17" s="10">
        <f>IF((($C$17*1.22)&lt;1802),($A$17*1802),(IF((($C$17*1.22)&gt;2574),($A$17*2574),($A$17*$C$17*1.22))))</f>
        <v>27030</v>
      </c>
      <c r="E17" s="11"/>
      <c r="F17" s="10">
        <f>IF((($C$17*1.5)&lt;2223),($A$17*2223),(IF((($C$17*1.5)&gt;3175),($A$17*3175),($A$17*$C$17*1.5))))</f>
        <v>33345</v>
      </c>
      <c r="G17" s="11"/>
      <c r="H17" s="11"/>
      <c r="I17" s="11"/>
    </row>
    <row r="18" spans="1:16" x14ac:dyDescent="0.25">
      <c r="A18" s="36">
        <v>25</v>
      </c>
      <c r="C18" s="36">
        <v>1081</v>
      </c>
      <c r="D18" s="10">
        <f>IF((($C$18*1.22)&lt;1802),($A$18*1802),(IF((($C$18*1.22)&gt;2574),($A$18*2574),($A$18*$C$18*1.22))))</f>
        <v>45050</v>
      </c>
      <c r="E18" s="11"/>
      <c r="F18" s="10">
        <f>IF((($C$18*1.5)&lt;2223),($A$18*2223),(IF((($C$18*1.5)&gt;3175),($A$18*3175),($A$18*$C$18*1.5))))</f>
        <v>55575</v>
      </c>
      <c r="G18" s="11"/>
      <c r="H18" s="11"/>
      <c r="I18" s="11"/>
    </row>
    <row r="19" spans="1:16" x14ac:dyDescent="0.25">
      <c r="A19" s="36">
        <v>7</v>
      </c>
      <c r="C19" s="36">
        <v>1174</v>
      </c>
      <c r="D19" s="10">
        <f>IF((($C$19*1.22)&lt;1802),($A$19*1802),(IF((($C$19*1.22)&gt;2574),($A$19*2574),($A$19*$C$19*1.22))))</f>
        <v>12614</v>
      </c>
      <c r="E19" s="11"/>
      <c r="F19" s="10">
        <f>IF((($C$19*1.5)&lt;2223),($A$19*2223),(IF((($C$19*1.5)&gt;3175),($A$19*3175),($A$19*$C$19*1.5))))</f>
        <v>15561</v>
      </c>
      <c r="G19" s="11"/>
      <c r="H19" s="11"/>
      <c r="I19" s="11"/>
    </row>
    <row r="20" spans="1:16" x14ac:dyDescent="0.25">
      <c r="A20" s="36">
        <v>7</v>
      </c>
      <c r="C20" s="36">
        <v>1475</v>
      </c>
      <c r="D20" s="10">
        <f>IF((($C$20*1.22)&lt;1802),($A$20*1802),(IF((($C$20*1.22)&gt;2574),($A$20*2574),($A$20*$C$20*1.22))))</f>
        <v>12614</v>
      </c>
      <c r="E20" s="11"/>
      <c r="F20" s="10">
        <f>IF((($C$20*1.5)&lt;2223),($A$20*2223),(IF((($C$20*1.5)&gt;3175),($A$20*3175),($A$20*$C$20*1.5))))</f>
        <v>15561</v>
      </c>
      <c r="G20" s="11"/>
      <c r="H20" s="11"/>
      <c r="I20" s="11"/>
    </row>
    <row r="21" spans="1:16" x14ac:dyDescent="0.25">
      <c r="A21" s="18"/>
      <c r="B21" s="19"/>
      <c r="C21" s="18"/>
      <c r="D21" s="10">
        <f>IF((($C$21*1.22)&lt;1802),($A$21*1802),(IF((($C$21*1.22)&gt;2574),($A$21*2574),($A$21*$C$21*1.22))))</f>
        <v>0</v>
      </c>
      <c r="E21" s="11"/>
      <c r="F21" s="10">
        <f>IF((($C$21*1.5)&lt;2223),($A$21*2223),(IF((($C$21*1.5)&gt;3175),($A$21*3175),($A$21*$C$21*1.5))))</f>
        <v>0</v>
      </c>
      <c r="G21" s="11"/>
      <c r="H21" s="11"/>
      <c r="I21" s="11"/>
    </row>
    <row r="22" spans="1:16" x14ac:dyDescent="0.25">
      <c r="A22" s="18"/>
      <c r="B22" s="19"/>
      <c r="C22" s="18"/>
      <c r="D22" s="10">
        <f>IF((($C$22*1.22)&lt;1802),($A$22*1802),(IF((($C$22*1.22)&gt;2574),($A$22*2574),($A$22*$C$22*1.22))))</f>
        <v>0</v>
      </c>
      <c r="E22" s="11"/>
      <c r="F22" s="10">
        <f>IF((($C$22*1.5)&lt;2223),($A$22*2223),(IF((($C$22*1.5)&gt;3175),($A$22*3175),($A$22*$C$22*1.5))))</f>
        <v>0</v>
      </c>
      <c r="G22" s="11"/>
      <c r="H22" s="11"/>
      <c r="I22" s="11"/>
    </row>
    <row r="23" spans="1:16" x14ac:dyDescent="0.25">
      <c r="A23" s="18"/>
      <c r="B23" s="19"/>
      <c r="C23" s="18"/>
      <c r="D23" s="10">
        <f>IF((($C$23*1.22)&lt;1802),($A$23*1802),(IF((($C$23*1.22)&gt;2574),($A$23*2574),($A$23*$C$23*1.22))))</f>
        <v>0</v>
      </c>
      <c r="E23" s="11"/>
      <c r="F23" s="10">
        <f>IF((($C$23*1.5)&lt;2223),($A$23*2223),(IF((($C$23*1.5)&gt;3175),($A$23*3175),($A$23*$C$23*1.5))))</f>
        <v>0</v>
      </c>
      <c r="G23" s="11"/>
      <c r="H23" s="11"/>
      <c r="I23" s="11"/>
    </row>
    <row r="24" spans="1:16" x14ac:dyDescent="0.25">
      <c r="D24" s="10"/>
      <c r="E24" s="11"/>
      <c r="F24" s="10"/>
      <c r="G24" s="11"/>
      <c r="H24" s="11"/>
      <c r="I24" s="11"/>
    </row>
    <row r="25" spans="1:16" ht="15.75" thickBot="1" x14ac:dyDescent="0.3">
      <c r="A25" s="20" t="s">
        <v>9</v>
      </c>
      <c r="B25" s="21"/>
      <c r="C25" s="21"/>
      <c r="D25" s="22" t="s">
        <v>13</v>
      </c>
      <c r="E25" s="23"/>
      <c r="F25" s="24" t="s">
        <v>14</v>
      </c>
      <c r="G25" s="21"/>
      <c r="H25" s="25" t="s">
        <v>4</v>
      </c>
      <c r="I25" s="26" t="s">
        <v>5</v>
      </c>
    </row>
    <row r="26" spans="1:16" ht="15.75" thickTop="1" x14ac:dyDescent="0.25">
      <c r="A26" s="27">
        <f>SUM(A16:A23)</f>
        <v>70</v>
      </c>
      <c r="B26" s="28"/>
      <c r="C26" s="28"/>
      <c r="D26" s="29">
        <f>SUM(D16:D23)</f>
        <v>126140</v>
      </c>
      <c r="E26" s="28"/>
      <c r="F26" s="29">
        <f>SUM(F16:F23)</f>
        <v>155610</v>
      </c>
      <c r="G26" s="28"/>
      <c r="H26" s="30">
        <f>+A26*250</f>
        <v>17500</v>
      </c>
      <c r="I26" s="30">
        <f>+A26*215</f>
        <v>15050</v>
      </c>
    </row>
    <row r="27" spans="1:16" x14ac:dyDescent="0.25">
      <c r="A27" s="21"/>
      <c r="B27" s="21"/>
      <c r="C27" s="21"/>
      <c r="D27" s="31"/>
      <c r="E27" s="21"/>
      <c r="F27" s="21"/>
      <c r="G27" s="21"/>
      <c r="H27" s="21"/>
      <c r="I27" s="21"/>
    </row>
    <row r="28" spans="1:16" x14ac:dyDescent="0.25">
      <c r="A28" s="21"/>
      <c r="B28" s="21"/>
      <c r="C28" s="21"/>
      <c r="D28" s="31"/>
      <c r="E28" s="21"/>
      <c r="F28" s="21"/>
      <c r="G28" s="21"/>
      <c r="H28" s="21"/>
      <c r="I28" s="21"/>
    </row>
    <row r="29" spans="1:16" x14ac:dyDescent="0.25">
      <c r="A29" s="21"/>
      <c r="B29" s="21"/>
      <c r="C29" s="21"/>
      <c r="D29" s="31"/>
      <c r="E29" s="21"/>
      <c r="F29" s="21"/>
      <c r="G29" s="21"/>
      <c r="H29" s="21"/>
      <c r="I29" s="21"/>
    </row>
    <row r="30" spans="1:16" x14ac:dyDescent="0.25">
      <c r="A30" s="21"/>
      <c r="B30" s="21"/>
      <c r="C30" s="21"/>
      <c r="D30" s="31"/>
      <c r="E30" s="21"/>
      <c r="F30" s="21"/>
      <c r="G30" s="21"/>
      <c r="H30" s="21"/>
      <c r="I30" s="21"/>
    </row>
    <row r="31" spans="1:16" ht="19.5" thickBot="1" x14ac:dyDescent="0.35">
      <c r="A31" s="32" t="s">
        <v>10</v>
      </c>
      <c r="B31" s="21"/>
      <c r="C31" s="21"/>
      <c r="D31" s="31"/>
      <c r="E31" s="21"/>
      <c r="F31" s="21"/>
      <c r="G31" s="21"/>
      <c r="H31" s="21"/>
      <c r="I31" s="21"/>
    </row>
    <row r="32" spans="1:16" x14ac:dyDescent="0.25">
      <c r="A32" s="21"/>
      <c r="B32" s="21"/>
      <c r="C32" s="21"/>
      <c r="D32" s="31"/>
      <c r="E32" s="21"/>
      <c r="F32" s="21"/>
      <c r="G32" s="21"/>
      <c r="H32" s="21"/>
      <c r="I32" s="21"/>
      <c r="P32" s="15"/>
    </row>
    <row r="33" spans="1:9" ht="15.75" thickBot="1" x14ac:dyDescent="0.3">
      <c r="A33" s="22" t="s">
        <v>11</v>
      </c>
      <c r="B33" s="33"/>
      <c r="C33" s="22" t="s">
        <v>12</v>
      </c>
      <c r="D33" s="22" t="s">
        <v>2</v>
      </c>
      <c r="E33" s="21"/>
      <c r="F33" s="22" t="s">
        <v>15</v>
      </c>
      <c r="G33" s="21"/>
      <c r="H33" s="25" t="s">
        <v>4</v>
      </c>
      <c r="I33" s="26" t="s">
        <v>5</v>
      </c>
    </row>
    <row r="34" spans="1:9" ht="15.75" thickTop="1" x14ac:dyDescent="0.25">
      <c r="A34" s="31">
        <v>7.4999999999999997E-2</v>
      </c>
      <c r="B34" s="21"/>
      <c r="C34" s="31">
        <v>1</v>
      </c>
      <c r="D34" s="34">
        <f>+C34*2574</f>
        <v>2574</v>
      </c>
      <c r="E34" s="21"/>
      <c r="F34" s="34">
        <f>+C34*3175</f>
        <v>3175</v>
      </c>
      <c r="G34" s="21"/>
      <c r="H34" s="31">
        <f>+C34*250</f>
        <v>250</v>
      </c>
      <c r="I34" s="31">
        <f>+C34*215</f>
        <v>215</v>
      </c>
    </row>
    <row r="35" spans="1:9" x14ac:dyDescent="0.25">
      <c r="A35" s="31">
        <v>1</v>
      </c>
      <c r="B35" s="21"/>
      <c r="C35" s="31">
        <v>1.67</v>
      </c>
      <c r="D35" s="34">
        <f>+C35*2574</f>
        <v>4298.58</v>
      </c>
      <c r="E35" s="21"/>
      <c r="F35" s="34">
        <f t="shared" ref="F35:F43" si="0">+C35*3175</f>
        <v>5302.25</v>
      </c>
      <c r="G35" s="21"/>
      <c r="H35" s="35">
        <f t="shared" ref="H35:H43" si="1">+C35*250</f>
        <v>417.5</v>
      </c>
      <c r="I35" s="35">
        <f t="shared" ref="I35:I43" si="2">+C35*215</f>
        <v>359.05</v>
      </c>
    </row>
    <row r="36" spans="1:9" x14ac:dyDescent="0.25">
      <c r="A36" s="31">
        <v>1.5</v>
      </c>
      <c r="B36" s="21"/>
      <c r="C36" s="31">
        <v>3.33</v>
      </c>
      <c r="D36" s="34">
        <f t="shared" ref="D36:D43" si="3">+C36*2574</f>
        <v>8571.42</v>
      </c>
      <c r="E36" s="21"/>
      <c r="F36" s="34">
        <f t="shared" si="0"/>
        <v>10572.75</v>
      </c>
      <c r="G36" s="21"/>
      <c r="H36" s="35">
        <f t="shared" si="1"/>
        <v>832.5</v>
      </c>
      <c r="I36" s="35">
        <f t="shared" si="2"/>
        <v>715.95</v>
      </c>
    </row>
    <row r="37" spans="1:9" x14ac:dyDescent="0.25">
      <c r="A37" s="31">
        <v>2</v>
      </c>
      <c r="B37" s="21"/>
      <c r="C37" s="31">
        <v>5.33</v>
      </c>
      <c r="D37" s="34">
        <f t="shared" si="3"/>
        <v>13719.42</v>
      </c>
      <c r="E37" s="21"/>
      <c r="F37" s="34">
        <f t="shared" si="0"/>
        <v>16922.75</v>
      </c>
      <c r="G37" s="21"/>
      <c r="H37" s="35">
        <f t="shared" si="1"/>
        <v>1332.5</v>
      </c>
      <c r="I37" s="35">
        <f t="shared" si="2"/>
        <v>1145.95</v>
      </c>
    </row>
    <row r="38" spans="1:9" x14ac:dyDescent="0.25">
      <c r="A38" s="31">
        <v>3</v>
      </c>
      <c r="B38" s="21"/>
      <c r="C38" s="31">
        <v>10</v>
      </c>
      <c r="D38" s="34">
        <f t="shared" si="3"/>
        <v>25740</v>
      </c>
      <c r="E38" s="21"/>
      <c r="F38" s="34">
        <f t="shared" si="0"/>
        <v>31750</v>
      </c>
      <c r="G38" s="21"/>
      <c r="H38" s="35">
        <f t="shared" si="1"/>
        <v>2500</v>
      </c>
      <c r="I38" s="35">
        <f t="shared" si="2"/>
        <v>2150</v>
      </c>
    </row>
    <row r="39" spans="1:9" x14ac:dyDescent="0.25">
      <c r="A39" s="31">
        <v>4</v>
      </c>
      <c r="B39" s="21"/>
      <c r="C39" s="31">
        <v>16.670000000000002</v>
      </c>
      <c r="D39" s="34">
        <f t="shared" si="3"/>
        <v>42908.58</v>
      </c>
      <c r="E39" s="21"/>
      <c r="F39" s="34">
        <f t="shared" si="0"/>
        <v>52927.250000000007</v>
      </c>
      <c r="G39" s="21"/>
      <c r="H39" s="35">
        <f t="shared" si="1"/>
        <v>4167.5</v>
      </c>
      <c r="I39" s="35">
        <f t="shared" si="2"/>
        <v>3584.05</v>
      </c>
    </row>
    <row r="40" spans="1:9" x14ac:dyDescent="0.25">
      <c r="A40" s="31">
        <v>6</v>
      </c>
      <c r="B40" s="21"/>
      <c r="C40" s="31">
        <v>33.33</v>
      </c>
      <c r="D40" s="34">
        <f t="shared" si="3"/>
        <v>85791.42</v>
      </c>
      <c r="E40" s="21"/>
      <c r="F40" s="34">
        <f t="shared" si="0"/>
        <v>105822.75</v>
      </c>
      <c r="G40" s="21"/>
      <c r="H40" s="35">
        <f t="shared" si="1"/>
        <v>8332.5</v>
      </c>
      <c r="I40" s="35">
        <f t="shared" si="2"/>
        <v>7165.95</v>
      </c>
    </row>
    <row r="41" spans="1:9" x14ac:dyDescent="0.25">
      <c r="A41" s="31">
        <v>8</v>
      </c>
      <c r="B41" s="21"/>
      <c r="C41" s="31">
        <v>53.33</v>
      </c>
      <c r="D41" s="34">
        <f t="shared" si="3"/>
        <v>137271.41999999998</v>
      </c>
      <c r="E41" s="21"/>
      <c r="F41" s="34">
        <f t="shared" si="0"/>
        <v>169322.75</v>
      </c>
      <c r="G41" s="21"/>
      <c r="H41" s="35">
        <f t="shared" si="1"/>
        <v>13332.5</v>
      </c>
      <c r="I41" s="35">
        <f t="shared" si="2"/>
        <v>11465.949999999999</v>
      </c>
    </row>
    <row r="42" spans="1:9" x14ac:dyDescent="0.25">
      <c r="A42" s="31">
        <v>10</v>
      </c>
      <c r="B42" s="21"/>
      <c r="C42" s="31">
        <v>76.67</v>
      </c>
      <c r="D42" s="34">
        <f t="shared" si="3"/>
        <v>197348.58000000002</v>
      </c>
      <c r="E42" s="21"/>
      <c r="F42" s="34">
        <f t="shared" si="0"/>
        <v>243427.25</v>
      </c>
      <c r="G42" s="21"/>
      <c r="H42" s="35">
        <f t="shared" si="1"/>
        <v>19167.5</v>
      </c>
      <c r="I42" s="35">
        <f t="shared" si="2"/>
        <v>16484.05</v>
      </c>
    </row>
    <row r="43" spans="1:9" x14ac:dyDescent="0.25">
      <c r="A43" s="31">
        <v>12</v>
      </c>
      <c r="B43" s="21"/>
      <c r="C43" s="31">
        <v>143.33000000000001</v>
      </c>
      <c r="D43" s="34">
        <f t="shared" si="3"/>
        <v>368931.42000000004</v>
      </c>
      <c r="E43" s="21"/>
      <c r="F43" s="34">
        <f t="shared" si="0"/>
        <v>455072.75000000006</v>
      </c>
      <c r="G43" s="21"/>
      <c r="H43" s="35">
        <f t="shared" si="1"/>
        <v>35832.5</v>
      </c>
      <c r="I43" s="35">
        <f t="shared" si="2"/>
        <v>30815.950000000004</v>
      </c>
    </row>
  </sheetData>
  <sheetProtection algorithmName="SHA-512" hashValue="DB41olpzfEiNUqprKqlM12+TRfDloE0l6GDp/0aVL2lMboFzf3DE6zYCap6WsB9scKRP/RLpLXcMCvJ25h4mbA==" saltValue="4TlSMO+4GKMAGw9yD4Zfq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S100493</dc:creator>
  <cp:lastModifiedBy>Rupert, Kellie</cp:lastModifiedBy>
  <dcterms:created xsi:type="dcterms:W3CDTF">2021-07-30T12:29:44Z</dcterms:created>
  <dcterms:modified xsi:type="dcterms:W3CDTF">2023-06-23T18:31:29Z</dcterms:modified>
</cp:coreProperties>
</file>